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PPFE\PNRR\"/>
    </mc:Choice>
  </mc:AlternateContent>
  <xr:revisionPtr revIDLastSave="0" documentId="8_{0BFFA6A4-2EE0-421F-BCB8-E0856FB99D70}" xr6:coauthVersionLast="45" xr6:coauthVersionMax="45" xr10:uidLastSave="{00000000-0000-0000-0000-000000000000}"/>
  <bookViews>
    <workbookView xWindow="14460" yWindow="750" windowWidth="12150" windowHeight="11505" xr2:uid="{00000000-000D-0000-FFFF-FFFF00000000}"/>
  </bookViews>
  <sheets>
    <sheet name="Calendar PNRR simplificat" sheetId="8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7" i="8" l="1"/>
  <c r="B40" i="8"/>
  <c r="B33" i="8"/>
  <c r="B26" i="8"/>
  <c r="B86" i="8" l="1"/>
  <c r="B85" i="8"/>
  <c r="B84" i="8"/>
  <c r="B87" i="8" s="1"/>
  <c r="B83" i="8"/>
  <c r="B79" i="8"/>
  <c r="B78" i="8"/>
  <c r="B77" i="8"/>
  <c r="B76" i="8"/>
  <c r="B80" i="8" s="1"/>
  <c r="B72" i="8"/>
  <c r="B73" i="8" s="1"/>
  <c r="B71" i="8"/>
  <c r="B70" i="8"/>
  <c r="B69" i="8"/>
  <c r="B65" i="8"/>
  <c r="B64" i="8"/>
  <c r="B63" i="8"/>
  <c r="B62" i="8"/>
  <c r="B66" i="8" s="1"/>
  <c r="G2" i="8" l="1"/>
  <c r="H2" i="8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AA2" i="8" s="1"/>
  <c r="AB2" i="8" s="1"/>
  <c r="AC2" i="8" s="1"/>
  <c r="AD2" i="8" s="1"/>
  <c r="AE2" i="8" s="1"/>
  <c r="AF2" i="8" s="1"/>
  <c r="AG2" i="8" s="1"/>
  <c r="AH2" i="8" s="1"/>
  <c r="AI2" i="8" s="1"/>
  <c r="AJ2" i="8" s="1"/>
  <c r="AK2" i="8" s="1"/>
  <c r="AL2" i="8" s="1"/>
  <c r="AM2" i="8" s="1"/>
  <c r="AN2" i="8" s="1"/>
  <c r="AO2" i="8" s="1"/>
  <c r="AP2" i="8" s="1"/>
  <c r="AQ2" i="8" s="1"/>
  <c r="AR2" i="8" s="1"/>
  <c r="AS2" i="8" s="1"/>
  <c r="AT2" i="8" s="1"/>
  <c r="AU2" i="8" s="1"/>
  <c r="AV2" i="8" s="1"/>
  <c r="AW2" i="8" s="1"/>
  <c r="AX2" i="8" s="1"/>
  <c r="AY2" i="8" s="1"/>
  <c r="AZ2" i="8" s="1"/>
  <c r="BA2" i="8" s="1"/>
  <c r="BB2" i="8" s="1"/>
  <c r="BC2" i="8" s="1"/>
  <c r="BD2" i="8" s="1"/>
  <c r="BE2" i="8" s="1"/>
  <c r="BF2" i="8" s="1"/>
  <c r="BG2" i="8" s="1"/>
  <c r="BH2" i="8" s="1"/>
  <c r="BI2" i="8" s="1"/>
  <c r="BJ2" i="8" s="1"/>
  <c r="B11" i="8"/>
  <c r="B15" i="8"/>
  <c r="BL2" i="8" l="1"/>
  <c r="BM2" i="8" s="1"/>
  <c r="BN2" i="8" s="1"/>
  <c r="BO2" i="8" s="1"/>
  <c r="BP2" i="8" s="1"/>
  <c r="BQ2" i="8" s="1"/>
  <c r="BR2" i="8" s="1"/>
  <c r="BS2" i="8" s="1"/>
  <c r="BT2" i="8" s="1"/>
  <c r="BU2" i="8" s="1"/>
  <c r="BV2" i="8" s="1"/>
  <c r="BW2" i="8" s="1"/>
  <c r="BX2" i="8" s="1"/>
  <c r="BY2" i="8" s="1"/>
  <c r="BZ2" i="8" s="1"/>
  <c r="CA2" i="8" s="1"/>
  <c r="CB2" i="8" s="1"/>
  <c r="CC2" i="8" s="1"/>
  <c r="CD2" i="8" s="1"/>
  <c r="CE2" i="8" s="1"/>
  <c r="CF2" i="8" s="1"/>
  <c r="CG2" i="8" s="1"/>
  <c r="CH2" i="8" s="1"/>
  <c r="CI2" i="8" s="1"/>
  <c r="CJ2" i="8" s="1"/>
  <c r="CK2" i="8" s="1"/>
  <c r="CL2" i="8" s="1"/>
  <c r="CM2" i="8" s="1"/>
  <c r="CN2" i="8" s="1"/>
  <c r="CO2" i="8" s="1"/>
  <c r="CP2" i="8" s="1"/>
  <c r="CQ2" i="8" s="1"/>
  <c r="CR2" i="8" s="1"/>
  <c r="CS2" i="8" s="1"/>
  <c r="CT2" i="8" s="1"/>
  <c r="CU2" i="8" s="1"/>
  <c r="CV2" i="8" s="1"/>
  <c r="CW2" i="8" s="1"/>
  <c r="CX2" i="8" s="1"/>
  <c r="CY2" i="8" s="1"/>
  <c r="CZ2" i="8" s="1"/>
  <c r="DA2" i="8" s="1"/>
  <c r="DB2" i="8" s="1"/>
  <c r="DC2" i="8" s="1"/>
  <c r="DD2" i="8" s="1"/>
  <c r="DE2" i="8" s="1"/>
  <c r="DF2" i="8" s="1"/>
  <c r="DG2" i="8" s="1"/>
  <c r="DH2" i="8" s="1"/>
  <c r="DI2" i="8" s="1"/>
  <c r="DJ2" i="8" s="1"/>
  <c r="DK2" i="8" s="1"/>
  <c r="DL2" i="8" s="1"/>
  <c r="DM2" i="8" s="1"/>
  <c r="DN2" i="8" s="1"/>
  <c r="DO2" i="8" s="1"/>
  <c r="DP2" i="8" s="1"/>
  <c r="DQ2" i="8" s="1"/>
  <c r="DR2" i="8" s="1"/>
  <c r="DS2" i="8" s="1"/>
  <c r="DT2" i="8" s="1"/>
  <c r="DU2" i="8" s="1"/>
  <c r="DV2" i="8" s="1"/>
  <c r="DW2" i="8" s="1"/>
  <c r="DX2" i="8" s="1"/>
  <c r="DY2" i="8" s="1"/>
  <c r="DZ2" i="8" s="1"/>
  <c r="EA2" i="8" s="1"/>
  <c r="EB2" i="8" s="1"/>
  <c r="EC2" i="8" s="1"/>
  <c r="ED2" i="8" s="1"/>
  <c r="EE2" i="8" s="1"/>
</calcChain>
</file>

<file path=xl/sharedStrings.xml><?xml version="1.0" encoding="utf-8"?>
<sst xmlns="http://schemas.openxmlformats.org/spreadsheetml/2006/main" count="115" uniqueCount="36">
  <si>
    <t>1. Caransebes – Timisoara - Arad</t>
  </si>
  <si>
    <t>A. Faza Studiu de Fezabilitate</t>
  </si>
  <si>
    <t>Semnare contract SF</t>
  </si>
  <si>
    <t>Acord de mediu</t>
  </si>
  <si>
    <t>Aprobare SF Final</t>
  </si>
  <si>
    <t>HG indicatori</t>
  </si>
  <si>
    <t>HG exproprieri</t>
  </si>
  <si>
    <t>Demarare procedură</t>
  </si>
  <si>
    <t>Evaluare oferte</t>
  </si>
  <si>
    <t>Estimare semnare contract</t>
  </si>
  <si>
    <t>B. Etapa achizitie contract de  Proiectare si executie lucrări</t>
  </si>
  <si>
    <t>C. Derulare contract de  Proiectare si executie lucrări</t>
  </si>
  <si>
    <t xml:space="preserve">Lot 1 Caransebeș -Lugoj </t>
  </si>
  <si>
    <t xml:space="preserve">Lot 2 Lugoj – Timișoara Est </t>
  </si>
  <si>
    <t xml:space="preserve">Lot 3 Timișoara Est - Ronaț Triaj Gr.D </t>
  </si>
  <si>
    <t xml:space="preserve">Lot 4 Ronaț Triaj Gr. D – Arad </t>
  </si>
  <si>
    <t>Proiecte propuse</t>
  </si>
  <si>
    <t>2. Cluj – Oradea – Episcopia Bihor</t>
  </si>
  <si>
    <t>3. Constanța - Mangalia</t>
  </si>
  <si>
    <t>4. Videle- Giurgiu</t>
  </si>
  <si>
    <t>valoare (lei fara TVA)</t>
  </si>
  <si>
    <t xml:space="preserve">Data </t>
  </si>
  <si>
    <t xml:space="preserve">Lot 1 Caransebeș -Lugoj + Lot 2 Lugoj – Timișoara Est </t>
  </si>
  <si>
    <t xml:space="preserve">Lot 3 Timișoara Est - Ronaț Triaj Gr.D  +  Lot 4 Ronaț Triaj Gr. D – Arad </t>
  </si>
  <si>
    <t>Lot 1 Cluj - Aghires</t>
  </si>
  <si>
    <t>Lot 2 Aghires - Poieni</t>
  </si>
  <si>
    <t>Lot 3 Poieni - Alesd</t>
  </si>
  <si>
    <t>Lot 4 Alesd -Episcopia Bihor - Frontiera</t>
  </si>
  <si>
    <t>estimat iulie 2021</t>
  </si>
  <si>
    <t>Demarare si derulare procedura de achizitie SF</t>
  </si>
  <si>
    <t>Proiect tehnic</t>
  </si>
  <si>
    <t>Infrastructura</t>
  </si>
  <si>
    <t>Suprastructura</t>
  </si>
  <si>
    <t>Electrificare</t>
  </si>
  <si>
    <t>Semnalizare si ERTMS</t>
  </si>
  <si>
    <t>Altele(Construcții civile în stații, Rețele utilități, Arheologie,  Protecția mediului)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</si>
</sst>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[$-409]d\-mmm\-yy;@"/>
    <numFmt numFmtId="165" formatCode="[$-418]d\ mmmm\ yyyy;@"/>
    <numFmt numFmtId="166" formatCode="[$-418]mmmm\-yy;@"/>
    <numFmt numFmtId="167" formatCode="_-* #,##0.00\ _l_e_i_-;\-* #,##0.00\ _l_e_i_-;_-* &quot;-&quot;??\ _l_e_i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1"/>
      <scheme val="minor"/>
    </font>
    <font>
      <sz val="11"/>
      <color theme="1" tint="0.2499465926084170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Up">
        <fgColor theme="7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164" fontId="4" fillId="0" borderId="0" applyFont="0" applyFill="0" applyBorder="0" applyAlignment="0"/>
    <xf numFmtId="0" fontId="5" fillId="3" borderId="3" applyNumberFormat="0" applyFont="0" applyAlignment="0">
      <alignment horizontal="center"/>
    </xf>
    <xf numFmtId="43" fontId="6" fillId="0" borderId="0" applyFont="0" applyFill="0" applyBorder="0" applyAlignment="0" applyProtection="0"/>
  </cellStyleXfs>
  <cellXfs count="76">
    <xf numFmtId="0" fontId="0" fillId="0" borderId="0" xfId="0"/>
    <xf numFmtId="0" fontId="0" fillId="2" borderId="2" xfId="0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2" borderId="2" xfId="0" applyFill="1" applyBorder="1"/>
    <xf numFmtId="0" fontId="0" fillId="0" borderId="2" xfId="3" applyFont="1" applyFill="1" applyBorder="1" applyAlignment="1">
      <alignment wrapText="1"/>
    </xf>
    <xf numFmtId="0" fontId="0" fillId="2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0" xfId="0" applyAlignment="1">
      <alignment horizontal="left"/>
    </xf>
    <xf numFmtId="165" fontId="3" fillId="0" borderId="2" xfId="0" applyNumberFormat="1" applyFont="1" applyBorder="1" applyAlignment="1">
      <alignment horizontal="center" vertical="center" textRotation="90" wrapText="1"/>
    </xf>
    <xf numFmtId="0" fontId="0" fillId="4" borderId="2" xfId="0" applyFill="1" applyBorder="1"/>
    <xf numFmtId="0" fontId="0" fillId="0" borderId="0" xfId="0" applyFont="1"/>
    <xf numFmtId="165" fontId="0" fillId="0" borderId="2" xfId="0" applyNumberFormat="1" applyFont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43" fontId="0" fillId="0" borderId="2" xfId="4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3" fontId="0" fillId="0" borderId="2" xfId="4" applyFont="1" applyBorder="1" applyAlignment="1">
      <alignment horizontal="center" vertical="top" wrapText="1"/>
    </xf>
    <xf numFmtId="17" fontId="0" fillId="0" borderId="2" xfId="0" applyNumberFormat="1" applyBorder="1" applyAlignment="1">
      <alignment horizontal="center" vertical="center" wrapText="1"/>
    </xf>
    <xf numFmtId="17" fontId="3" fillId="0" borderId="2" xfId="0" applyNumberFormat="1" applyFont="1" applyBorder="1" applyAlignment="1">
      <alignment horizontal="center" vertical="top" wrapText="1"/>
    </xf>
    <xf numFmtId="17" fontId="0" fillId="0" borderId="2" xfId="0" applyNumberFormat="1" applyBorder="1" applyAlignment="1">
      <alignment horizontal="center" vertical="top" wrapText="1"/>
    </xf>
    <xf numFmtId="17" fontId="0" fillId="0" borderId="2" xfId="0" applyNumberFormat="1" applyFont="1" applyBorder="1" applyAlignment="1">
      <alignment horizontal="center" vertical="top" wrapText="1"/>
    </xf>
    <xf numFmtId="43" fontId="3" fillId="0" borderId="2" xfId="4" applyFont="1" applyBorder="1" applyAlignment="1">
      <alignment horizontal="center" vertical="top" wrapText="1"/>
    </xf>
    <xf numFmtId="166" fontId="3" fillId="0" borderId="0" xfId="0" applyNumberFormat="1" applyFont="1" applyBorder="1" applyAlignment="1">
      <alignment horizontal="center" vertical="center" textRotation="90" wrapText="1"/>
    </xf>
    <xf numFmtId="166" fontId="3" fillId="0" borderId="2" xfId="0" applyNumberFormat="1" applyFont="1" applyBorder="1" applyAlignment="1">
      <alignment horizontal="center" vertical="center" textRotation="90" wrapText="1"/>
    </xf>
    <xf numFmtId="165" fontId="0" fillId="2" borderId="2" xfId="0" applyNumberFormat="1" applyFont="1" applyFill="1" applyBorder="1" applyAlignment="1">
      <alignment horizontal="center" vertical="center" textRotation="90" wrapText="1"/>
    </xf>
    <xf numFmtId="0" fontId="0" fillId="2" borderId="2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7" borderId="2" xfId="0" applyFill="1" applyBorder="1"/>
    <xf numFmtId="0" fontId="0" fillId="5" borderId="2" xfId="0" applyFill="1" applyBorder="1"/>
    <xf numFmtId="14" fontId="0" fillId="0" borderId="2" xfId="0" applyNumberFormat="1" applyBorder="1" applyAlignment="1">
      <alignment horizontal="center" vertical="center" wrapText="1"/>
    </xf>
    <xf numFmtId="0" fontId="0" fillId="8" borderId="2" xfId="0" applyFill="1" applyBorder="1"/>
    <xf numFmtId="0" fontId="0" fillId="6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" fontId="3" fillId="0" borderId="2" xfId="0" applyNumberFormat="1" applyFont="1" applyBorder="1" applyAlignment="1">
      <alignment vertical="center" wrapText="1"/>
    </xf>
    <xf numFmtId="14" fontId="3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0" fillId="7" borderId="2" xfId="0" applyFont="1" applyFill="1" applyBorder="1"/>
    <xf numFmtId="0" fontId="3" fillId="6" borderId="2" xfId="0" applyFont="1" applyFill="1" applyBorder="1" applyAlignment="1">
      <alignment vertical="center" wrapText="1"/>
    </xf>
    <xf numFmtId="17" fontId="0" fillId="0" borderId="2" xfId="0" applyNumberFormat="1" applyBorder="1" applyAlignment="1">
      <alignment wrapText="1"/>
    </xf>
    <xf numFmtId="17" fontId="0" fillId="0" borderId="2" xfId="0" applyNumberFormat="1" applyBorder="1"/>
    <xf numFmtId="43" fontId="0" fillId="0" borderId="2" xfId="4" applyFont="1" applyBorder="1"/>
    <xf numFmtId="17" fontId="3" fillId="0" borderId="2" xfId="0" applyNumberFormat="1" applyFont="1" applyBorder="1" applyAlignment="1">
      <alignment vertical="top" wrapText="1"/>
    </xf>
    <xf numFmtId="0" fontId="0" fillId="0" borderId="2" xfId="0" applyFill="1" applyBorder="1"/>
    <xf numFmtId="0" fontId="7" fillId="9" borderId="2" xfId="0" applyFont="1" applyFill="1" applyBorder="1" applyAlignment="1">
      <alignment horizontal="left" vertical="top" wrapText="1"/>
    </xf>
    <xf numFmtId="0" fontId="0" fillId="9" borderId="2" xfId="0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top" wrapText="1"/>
    </xf>
    <xf numFmtId="0" fontId="0" fillId="9" borderId="2" xfId="0" applyFill="1" applyBorder="1" applyAlignment="1">
      <alignment horizontal="center" vertical="top" wrapText="1"/>
    </xf>
    <xf numFmtId="0" fontId="0" fillId="9" borderId="2" xfId="0" applyFill="1" applyBorder="1"/>
    <xf numFmtId="0" fontId="0" fillId="9" borderId="0" xfId="0" applyFill="1"/>
    <xf numFmtId="0" fontId="7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top" wrapText="1"/>
    </xf>
    <xf numFmtId="0" fontId="7" fillId="9" borderId="2" xfId="0" applyFont="1" applyFill="1" applyBorder="1"/>
    <xf numFmtId="0" fontId="7" fillId="9" borderId="0" xfId="0" applyFont="1" applyFill="1"/>
    <xf numFmtId="0" fontId="7" fillId="9" borderId="2" xfId="0" applyFont="1" applyFill="1" applyBorder="1" applyAlignment="1">
      <alignment horizontal="left"/>
    </xf>
    <xf numFmtId="43" fontId="0" fillId="4" borderId="2" xfId="4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 vertical="center" wrapText="1"/>
    </xf>
    <xf numFmtId="43" fontId="3" fillId="0" borderId="2" xfId="4" applyFont="1" applyBorder="1" applyAlignment="1">
      <alignment vertical="center" wrapText="1"/>
    </xf>
    <xf numFmtId="167" fontId="3" fillId="0" borderId="2" xfId="0" applyNumberFormat="1" applyFont="1" applyBorder="1" applyAlignment="1">
      <alignment vertical="center" wrapText="1"/>
    </xf>
    <xf numFmtId="43" fontId="1" fillId="4" borderId="2" xfId="4" applyFont="1" applyFill="1" applyBorder="1"/>
    <xf numFmtId="4" fontId="1" fillId="4" borderId="2" xfId="0" applyNumberFormat="1" applyFont="1" applyFill="1" applyBorder="1"/>
  </cellXfs>
  <cellStyles count="5">
    <cellStyle name="Comma" xfId="4" builtinId="3"/>
    <cellStyle name="Date" xfId="2" xr:uid="{00000000-0005-0000-0000-000000000000}"/>
    <cellStyle name="Heading 1" xfId="1" builtinId="16" customBuiltin="1"/>
    <cellStyle name="Normal" xfId="0" builtinId="0"/>
    <cellStyle name="Plan legend" xfId="3" xr:uid="{00000000-0005-0000-0000-000003000000}"/>
  </cellStyles>
  <dxfs count="7">
    <dxf>
      <fill>
        <patternFill patternType="solid">
          <fgColor theme="6" tint="0.59999389629810485"/>
          <bgColor theme="6" tint="0.59999389629810485"/>
        </patternFill>
      </fill>
    </dxf>
    <dxf>
      <fill>
        <patternFill patternType="solid">
          <fgColor theme="6" tint="0.59999389629810485"/>
          <bgColor theme="6" tint="0.59999389629810485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8168889431442"/>
          <bgColor theme="6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To-do list for projects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70AD47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nuela.Badea\AppData\Local\Microsoft\Windows\Temporary%20Internet%20Files\Content.Outlook\EEVR5HBS\01.%20Calendar%20proiecte%2028.04.21%20ref.%20va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 PNRR simplificat"/>
    </sheetNames>
    <sheetDataSet>
      <sheetData sheetId="0">
        <row r="39">
          <cell r="B39">
            <v>308132770</v>
          </cell>
        </row>
        <row r="40">
          <cell r="B40">
            <v>183694500</v>
          </cell>
        </row>
        <row r="41">
          <cell r="B41">
            <v>110205000.76199533</v>
          </cell>
        </row>
        <row r="43">
          <cell r="B43">
            <v>41059586.331500001</v>
          </cell>
        </row>
        <row r="44">
          <cell r="B44">
            <v>61192484.277099997</v>
          </cell>
        </row>
        <row r="46">
          <cell r="B46">
            <v>104137840.110579</v>
          </cell>
        </row>
        <row r="47">
          <cell r="B47">
            <v>235438115</v>
          </cell>
        </row>
        <row r="48">
          <cell r="B48">
            <v>21257071</v>
          </cell>
        </row>
        <row r="55">
          <cell r="B55">
            <v>282474555</v>
          </cell>
        </row>
        <row r="56">
          <cell r="B56">
            <v>239346250</v>
          </cell>
        </row>
        <row r="57">
          <cell r="B57">
            <v>53523403.23256667</v>
          </cell>
        </row>
        <row r="58">
          <cell r="B58">
            <v>41807700</v>
          </cell>
        </row>
        <row r="59">
          <cell r="B59">
            <v>116916218.58400001</v>
          </cell>
        </row>
        <row r="60">
          <cell r="B60">
            <v>1788544.5600000003</v>
          </cell>
        </row>
        <row r="61">
          <cell r="B61">
            <v>1019150.0000000001</v>
          </cell>
        </row>
        <row r="62">
          <cell r="B62">
            <v>118988594.966142</v>
          </cell>
        </row>
        <row r="63">
          <cell r="B63">
            <v>253407759</v>
          </cell>
        </row>
        <row r="64">
          <cell r="B64">
            <v>15289813</v>
          </cell>
        </row>
        <row r="71">
          <cell r="B71">
            <v>282005845</v>
          </cell>
        </row>
        <row r="72">
          <cell r="B72">
            <v>321628450</v>
          </cell>
        </row>
        <row r="73">
          <cell r="B73">
            <v>99355765.087391421</v>
          </cell>
        </row>
        <row r="74">
          <cell r="B74">
            <v>17425100</v>
          </cell>
        </row>
        <row r="75">
          <cell r="B75">
            <v>126018643.81260002</v>
          </cell>
        </row>
        <row r="78">
          <cell r="B78">
            <v>164443630.66899678</v>
          </cell>
        </row>
        <row r="79">
          <cell r="B79">
            <v>474418582</v>
          </cell>
        </row>
        <row r="80">
          <cell r="B80">
            <v>31316659</v>
          </cell>
        </row>
        <row r="87">
          <cell r="B87">
            <v>549838740</v>
          </cell>
        </row>
        <row r="88">
          <cell r="B88">
            <v>442859367.5</v>
          </cell>
        </row>
        <row r="89">
          <cell r="B89">
            <v>233932589.83219469</v>
          </cell>
        </row>
        <row r="90">
          <cell r="B90">
            <v>0</v>
          </cell>
        </row>
        <row r="91">
          <cell r="B91">
            <v>31527336.802500002</v>
          </cell>
        </row>
        <row r="92">
          <cell r="B92">
            <v>0</v>
          </cell>
        </row>
        <row r="93">
          <cell r="B93">
            <v>1169300</v>
          </cell>
        </row>
        <row r="94">
          <cell r="B94">
            <v>172740957.993054</v>
          </cell>
        </row>
        <row r="95">
          <cell r="B95">
            <v>289077426</v>
          </cell>
        </row>
        <row r="96">
          <cell r="B96">
            <v>25367166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AD47"/>
    <pageSetUpPr fitToPage="1"/>
  </sheetPr>
  <dimension ref="A1:FI113"/>
  <sheetViews>
    <sheetView tabSelected="1" showWhiteSpace="0" view="pageLayout" topLeftCell="A28" zoomScale="80" zoomScaleNormal="85" zoomScalePageLayoutView="80" workbookViewId="0">
      <selection activeCell="B42" sqref="B42"/>
    </sheetView>
  </sheetViews>
  <sheetFormatPr defaultRowHeight="15" x14ac:dyDescent="0.25"/>
  <cols>
    <col min="1" max="1" width="52.42578125" style="7" customWidth="1"/>
    <col min="2" max="3" width="19" customWidth="1"/>
    <col min="4" max="4" width="4" bestFit="1" customWidth="1"/>
    <col min="5" max="15" width="4" hidden="1" customWidth="1"/>
    <col min="16" max="21" width="4" bestFit="1" customWidth="1"/>
    <col min="22" max="49" width="0" hidden="1" customWidth="1"/>
    <col min="50" max="52" width="4.7109375" customWidth="1"/>
    <col min="53" max="61" width="4.7109375" hidden="1" customWidth="1"/>
    <col min="62" max="72" width="4.7109375" customWidth="1"/>
    <col min="73" max="96" width="5" customWidth="1"/>
    <col min="97" max="120" width="5" hidden="1" customWidth="1"/>
    <col min="121" max="210" width="5" customWidth="1"/>
  </cols>
  <sheetData>
    <row r="1" spans="1:165" x14ac:dyDescent="0.25">
      <c r="A1" s="69" t="s">
        <v>16</v>
      </c>
      <c r="B1" s="70" t="s">
        <v>20</v>
      </c>
      <c r="C1" s="17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</row>
    <row r="2" spans="1:165" ht="105.75" customHeight="1" x14ac:dyDescent="0.25">
      <c r="A2" s="69"/>
      <c r="B2" s="70"/>
      <c r="C2" s="17" t="s">
        <v>21</v>
      </c>
      <c r="D2" s="8">
        <v>42367</v>
      </c>
      <c r="E2" s="8">
        <v>42370</v>
      </c>
      <c r="F2" s="8">
        <v>42401</v>
      </c>
      <c r="G2" s="8">
        <f>F2+29</f>
        <v>42430</v>
      </c>
      <c r="H2" s="34">
        <f>G2+31</f>
        <v>42461</v>
      </c>
      <c r="I2" s="34">
        <f>H2+31</f>
        <v>42492</v>
      </c>
      <c r="J2" s="34">
        <f t="shared" ref="J2:AB2" si="0">I2+31</f>
        <v>42523</v>
      </c>
      <c r="K2" s="34">
        <f t="shared" si="0"/>
        <v>42554</v>
      </c>
      <c r="L2" s="34">
        <f t="shared" si="0"/>
        <v>42585</v>
      </c>
      <c r="M2" s="34">
        <f t="shared" si="0"/>
        <v>42616</v>
      </c>
      <c r="N2" s="34">
        <f t="shared" si="0"/>
        <v>42647</v>
      </c>
      <c r="O2" s="34">
        <f t="shared" si="0"/>
        <v>42678</v>
      </c>
      <c r="P2" s="34">
        <f t="shared" si="0"/>
        <v>42709</v>
      </c>
      <c r="Q2" s="34">
        <f t="shared" si="0"/>
        <v>42740</v>
      </c>
      <c r="R2" s="34">
        <f t="shared" si="0"/>
        <v>42771</v>
      </c>
      <c r="S2" s="34">
        <f t="shared" si="0"/>
        <v>42802</v>
      </c>
      <c r="T2" s="34">
        <f t="shared" si="0"/>
        <v>42833</v>
      </c>
      <c r="U2" s="34">
        <f t="shared" si="0"/>
        <v>42864</v>
      </c>
      <c r="V2" s="34">
        <f t="shared" si="0"/>
        <v>42895</v>
      </c>
      <c r="W2" s="34">
        <f t="shared" si="0"/>
        <v>42926</v>
      </c>
      <c r="X2" s="34">
        <f t="shared" si="0"/>
        <v>42957</v>
      </c>
      <c r="Y2" s="34">
        <f t="shared" si="0"/>
        <v>42988</v>
      </c>
      <c r="Z2" s="34">
        <f t="shared" si="0"/>
        <v>43019</v>
      </c>
      <c r="AA2" s="34">
        <f t="shared" si="0"/>
        <v>43050</v>
      </c>
      <c r="AB2" s="34">
        <f t="shared" si="0"/>
        <v>43081</v>
      </c>
      <c r="AC2" s="34">
        <f>AB2+31</f>
        <v>43112</v>
      </c>
      <c r="AD2" s="34">
        <f>AC2+31</f>
        <v>43143</v>
      </c>
      <c r="AE2" s="34">
        <f t="shared" ref="AE2:CQ2" si="1">AD2+31</f>
        <v>43174</v>
      </c>
      <c r="AF2" s="34">
        <f t="shared" si="1"/>
        <v>43205</v>
      </c>
      <c r="AG2" s="34">
        <f t="shared" si="1"/>
        <v>43236</v>
      </c>
      <c r="AH2" s="34">
        <f t="shared" si="1"/>
        <v>43267</v>
      </c>
      <c r="AI2" s="34">
        <f t="shared" si="1"/>
        <v>43298</v>
      </c>
      <c r="AJ2" s="34">
        <f t="shared" si="1"/>
        <v>43329</v>
      </c>
      <c r="AK2" s="34">
        <f t="shared" si="1"/>
        <v>43360</v>
      </c>
      <c r="AL2" s="34">
        <f t="shared" si="1"/>
        <v>43391</v>
      </c>
      <c r="AM2" s="34">
        <f t="shared" si="1"/>
        <v>43422</v>
      </c>
      <c r="AN2" s="34">
        <f t="shared" si="1"/>
        <v>43453</v>
      </c>
      <c r="AO2" s="34">
        <f t="shared" si="1"/>
        <v>43484</v>
      </c>
      <c r="AP2" s="34">
        <f t="shared" si="1"/>
        <v>43515</v>
      </c>
      <c r="AQ2" s="34">
        <f t="shared" si="1"/>
        <v>43546</v>
      </c>
      <c r="AR2" s="34">
        <f t="shared" si="1"/>
        <v>43577</v>
      </c>
      <c r="AS2" s="34">
        <f t="shared" si="1"/>
        <v>43608</v>
      </c>
      <c r="AT2" s="34">
        <f t="shared" si="1"/>
        <v>43639</v>
      </c>
      <c r="AU2" s="34">
        <f t="shared" si="1"/>
        <v>43670</v>
      </c>
      <c r="AV2" s="34">
        <f t="shared" si="1"/>
        <v>43701</v>
      </c>
      <c r="AW2" s="34">
        <f t="shared" si="1"/>
        <v>43732</v>
      </c>
      <c r="AX2" s="34">
        <f t="shared" si="1"/>
        <v>43763</v>
      </c>
      <c r="AY2" s="34">
        <f t="shared" si="1"/>
        <v>43794</v>
      </c>
      <c r="AZ2" s="34">
        <f t="shared" si="1"/>
        <v>43825</v>
      </c>
      <c r="BA2" s="34">
        <f t="shared" si="1"/>
        <v>43856</v>
      </c>
      <c r="BB2" s="34">
        <f t="shared" si="1"/>
        <v>43887</v>
      </c>
      <c r="BC2" s="34">
        <f t="shared" si="1"/>
        <v>43918</v>
      </c>
      <c r="BD2" s="34">
        <f t="shared" si="1"/>
        <v>43949</v>
      </c>
      <c r="BE2" s="34">
        <f t="shared" si="1"/>
        <v>43980</v>
      </c>
      <c r="BF2" s="34">
        <f t="shared" si="1"/>
        <v>44011</v>
      </c>
      <c r="BG2" s="34">
        <f t="shared" si="1"/>
        <v>44042</v>
      </c>
      <c r="BH2" s="34">
        <f t="shared" si="1"/>
        <v>44073</v>
      </c>
      <c r="BI2" s="34">
        <f t="shared" si="1"/>
        <v>44104</v>
      </c>
      <c r="BJ2" s="34">
        <f t="shared" si="1"/>
        <v>44135</v>
      </c>
      <c r="BK2" s="34">
        <v>44136</v>
      </c>
      <c r="BL2" s="34">
        <f t="shared" si="1"/>
        <v>44167</v>
      </c>
      <c r="BM2" s="34">
        <f t="shared" si="1"/>
        <v>44198</v>
      </c>
      <c r="BN2" s="34">
        <f t="shared" si="1"/>
        <v>44229</v>
      </c>
      <c r="BO2" s="34">
        <f t="shared" si="1"/>
        <v>44260</v>
      </c>
      <c r="BP2" s="34">
        <f t="shared" si="1"/>
        <v>44291</v>
      </c>
      <c r="BQ2" s="34">
        <f t="shared" si="1"/>
        <v>44322</v>
      </c>
      <c r="BR2" s="34">
        <f t="shared" si="1"/>
        <v>44353</v>
      </c>
      <c r="BS2" s="34">
        <f t="shared" si="1"/>
        <v>44384</v>
      </c>
      <c r="BT2" s="34">
        <f t="shared" si="1"/>
        <v>44415</v>
      </c>
      <c r="BU2" s="34">
        <f t="shared" si="1"/>
        <v>44446</v>
      </c>
      <c r="BV2" s="34">
        <f t="shared" si="1"/>
        <v>44477</v>
      </c>
      <c r="BW2" s="34">
        <f t="shared" si="1"/>
        <v>44508</v>
      </c>
      <c r="BX2" s="34">
        <f t="shared" si="1"/>
        <v>44539</v>
      </c>
      <c r="BY2" s="34">
        <f t="shared" si="1"/>
        <v>44570</v>
      </c>
      <c r="BZ2" s="34">
        <f t="shared" si="1"/>
        <v>44601</v>
      </c>
      <c r="CA2" s="34">
        <f t="shared" si="1"/>
        <v>44632</v>
      </c>
      <c r="CB2" s="34">
        <f t="shared" si="1"/>
        <v>44663</v>
      </c>
      <c r="CC2" s="34">
        <f t="shared" si="1"/>
        <v>44694</v>
      </c>
      <c r="CD2" s="34">
        <f t="shared" si="1"/>
        <v>44725</v>
      </c>
      <c r="CE2" s="34">
        <f t="shared" si="1"/>
        <v>44756</v>
      </c>
      <c r="CF2" s="34">
        <f t="shared" si="1"/>
        <v>44787</v>
      </c>
      <c r="CG2" s="34">
        <f t="shared" si="1"/>
        <v>44818</v>
      </c>
      <c r="CH2" s="34">
        <f t="shared" si="1"/>
        <v>44849</v>
      </c>
      <c r="CI2" s="34">
        <f t="shared" si="1"/>
        <v>44880</v>
      </c>
      <c r="CJ2" s="34">
        <f t="shared" si="1"/>
        <v>44911</v>
      </c>
      <c r="CK2" s="34">
        <f t="shared" si="1"/>
        <v>44942</v>
      </c>
      <c r="CL2" s="34">
        <f t="shared" si="1"/>
        <v>44973</v>
      </c>
      <c r="CM2" s="34">
        <f t="shared" si="1"/>
        <v>45004</v>
      </c>
      <c r="CN2" s="34">
        <f t="shared" si="1"/>
        <v>45035</v>
      </c>
      <c r="CO2" s="34">
        <f t="shared" si="1"/>
        <v>45066</v>
      </c>
      <c r="CP2" s="34">
        <f t="shared" si="1"/>
        <v>45097</v>
      </c>
      <c r="CQ2" s="34">
        <f t="shared" si="1"/>
        <v>45128</v>
      </c>
      <c r="CR2" s="34">
        <f t="shared" ref="CR2:EE2" si="2">CQ2+31</f>
        <v>45159</v>
      </c>
      <c r="CS2" s="34">
        <f t="shared" si="2"/>
        <v>45190</v>
      </c>
      <c r="CT2" s="34">
        <f t="shared" si="2"/>
        <v>45221</v>
      </c>
      <c r="CU2" s="34">
        <f t="shared" si="2"/>
        <v>45252</v>
      </c>
      <c r="CV2" s="34">
        <f t="shared" si="2"/>
        <v>45283</v>
      </c>
      <c r="CW2" s="34">
        <f t="shared" si="2"/>
        <v>45314</v>
      </c>
      <c r="CX2" s="34">
        <f t="shared" si="2"/>
        <v>45345</v>
      </c>
      <c r="CY2" s="34">
        <f t="shared" si="2"/>
        <v>45376</v>
      </c>
      <c r="CZ2" s="34">
        <f t="shared" si="2"/>
        <v>45407</v>
      </c>
      <c r="DA2" s="34">
        <f t="shared" si="2"/>
        <v>45438</v>
      </c>
      <c r="DB2" s="34">
        <f t="shared" si="2"/>
        <v>45469</v>
      </c>
      <c r="DC2" s="34">
        <f t="shared" si="2"/>
        <v>45500</v>
      </c>
      <c r="DD2" s="34">
        <f t="shared" si="2"/>
        <v>45531</v>
      </c>
      <c r="DE2" s="34">
        <f t="shared" si="2"/>
        <v>45562</v>
      </c>
      <c r="DF2" s="34">
        <f t="shared" si="2"/>
        <v>45593</v>
      </c>
      <c r="DG2" s="34">
        <f t="shared" si="2"/>
        <v>45624</v>
      </c>
      <c r="DH2" s="34">
        <f t="shared" si="2"/>
        <v>45655</v>
      </c>
      <c r="DI2" s="34">
        <f t="shared" si="2"/>
        <v>45686</v>
      </c>
      <c r="DJ2" s="34">
        <f t="shared" si="2"/>
        <v>45717</v>
      </c>
      <c r="DK2" s="34">
        <f t="shared" si="2"/>
        <v>45748</v>
      </c>
      <c r="DL2" s="34">
        <f t="shared" si="2"/>
        <v>45779</v>
      </c>
      <c r="DM2" s="34">
        <f t="shared" si="2"/>
        <v>45810</v>
      </c>
      <c r="DN2" s="34">
        <f t="shared" si="2"/>
        <v>45841</v>
      </c>
      <c r="DO2" s="34">
        <f t="shared" si="2"/>
        <v>45872</v>
      </c>
      <c r="DP2" s="34">
        <f t="shared" si="2"/>
        <v>45903</v>
      </c>
      <c r="DQ2" s="34">
        <f t="shared" si="2"/>
        <v>45934</v>
      </c>
      <c r="DR2" s="34">
        <f t="shared" si="2"/>
        <v>45965</v>
      </c>
      <c r="DS2" s="34">
        <f t="shared" si="2"/>
        <v>45996</v>
      </c>
      <c r="DT2" s="34">
        <f t="shared" si="2"/>
        <v>46027</v>
      </c>
      <c r="DU2" s="34">
        <f t="shared" si="2"/>
        <v>46058</v>
      </c>
      <c r="DV2" s="34">
        <f t="shared" si="2"/>
        <v>46089</v>
      </c>
      <c r="DW2" s="34">
        <f t="shared" si="2"/>
        <v>46120</v>
      </c>
      <c r="DX2" s="34">
        <f t="shared" si="2"/>
        <v>46151</v>
      </c>
      <c r="DY2" s="34">
        <f t="shared" si="2"/>
        <v>46182</v>
      </c>
      <c r="DZ2" s="34">
        <f t="shared" si="2"/>
        <v>46213</v>
      </c>
      <c r="EA2" s="34">
        <f t="shared" si="2"/>
        <v>46244</v>
      </c>
      <c r="EB2" s="34">
        <f t="shared" si="2"/>
        <v>46275</v>
      </c>
      <c r="EC2" s="34">
        <f t="shared" si="2"/>
        <v>46306</v>
      </c>
      <c r="ED2" s="34">
        <f t="shared" si="2"/>
        <v>46337</v>
      </c>
      <c r="EE2" s="34">
        <f t="shared" si="2"/>
        <v>46368</v>
      </c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</row>
    <row r="3" spans="1:165" s="61" customFormat="1" ht="14.45" customHeight="1" x14ac:dyDescent="0.25">
      <c r="A3" s="62" t="s">
        <v>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</row>
    <row r="4" spans="1:165" s="10" customFormat="1" x14ac:dyDescent="0.25">
      <c r="A4" s="18" t="s">
        <v>1</v>
      </c>
      <c r="B4" s="24">
        <v>7864540</v>
      </c>
      <c r="C4" s="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</row>
    <row r="5" spans="1:165" s="10" customFormat="1" x14ac:dyDescent="0.25">
      <c r="A5" s="19" t="s">
        <v>2</v>
      </c>
      <c r="B5" s="25"/>
      <c r="C5" s="25">
        <v>42367</v>
      </c>
      <c r="D5" s="35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35"/>
      <c r="Q5" s="35"/>
      <c r="R5" s="35"/>
      <c r="S5" s="35"/>
      <c r="T5" s="35"/>
      <c r="U5" s="35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</row>
    <row r="6" spans="1:165" ht="18" customHeight="1" x14ac:dyDescent="0.25">
      <c r="A6" s="19" t="s">
        <v>3</v>
      </c>
      <c r="B6" s="26"/>
      <c r="C6" s="26">
        <v>43788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</row>
    <row r="7" spans="1:165" x14ac:dyDescent="0.25">
      <c r="A7" s="5" t="s">
        <v>4</v>
      </c>
      <c r="B7" s="26"/>
      <c r="C7" s="26">
        <v>43742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</row>
    <row r="8" spans="1:165" x14ac:dyDescent="0.25">
      <c r="A8" s="5" t="s">
        <v>5</v>
      </c>
      <c r="B8" s="26"/>
      <c r="C8" s="26">
        <v>44293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</row>
    <row r="9" spans="1:165" x14ac:dyDescent="0.25">
      <c r="A9" s="5" t="s">
        <v>6</v>
      </c>
      <c r="B9" s="15"/>
      <c r="C9" s="15" t="s">
        <v>28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</row>
    <row r="10" spans="1:165" ht="30" x14ac:dyDescent="0.25">
      <c r="A10" s="20" t="s">
        <v>10</v>
      </c>
      <c r="B10" s="15"/>
      <c r="C10" s="15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</row>
    <row r="11" spans="1:165" x14ac:dyDescent="0.25">
      <c r="A11" s="20" t="s">
        <v>22</v>
      </c>
      <c r="B11" s="24">
        <f>1437751581.09+1742269674.36</f>
        <v>3180021255.4499998</v>
      </c>
      <c r="C11" s="15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</row>
    <row r="12" spans="1:165" x14ac:dyDescent="0.25">
      <c r="A12" s="21" t="s">
        <v>7</v>
      </c>
      <c r="B12" s="6"/>
      <c r="C12" s="28">
        <v>44317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39"/>
      <c r="BR12" s="6"/>
      <c r="BS12" s="6"/>
      <c r="BT12" s="9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</row>
    <row r="13" spans="1:165" x14ac:dyDescent="0.25">
      <c r="A13" s="21" t="s">
        <v>8</v>
      </c>
      <c r="B13" s="6"/>
      <c r="C13" s="28">
        <v>44409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39"/>
      <c r="BR13" s="39"/>
      <c r="BS13" s="39"/>
      <c r="BT13" s="40"/>
      <c r="BU13" s="6"/>
      <c r="BV13" s="6"/>
      <c r="BW13" s="6"/>
      <c r="BX13" s="6"/>
      <c r="BY13" s="6"/>
      <c r="BZ13" s="6"/>
      <c r="CA13" s="6"/>
      <c r="CB13" s="6"/>
      <c r="CC13" s="9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</row>
    <row r="14" spans="1:165" x14ac:dyDescent="0.25">
      <c r="A14" s="21" t="s">
        <v>9</v>
      </c>
      <c r="B14" s="6"/>
      <c r="C14" s="28">
        <v>44682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40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</row>
    <row r="15" spans="1:165" ht="30" x14ac:dyDescent="0.25">
      <c r="A15" s="20" t="s">
        <v>23</v>
      </c>
      <c r="B15" s="24">
        <f>1445386706.4+2471694414.19</f>
        <v>3917081120.5900002</v>
      </c>
      <c r="C15" s="15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</row>
    <row r="16" spans="1:165" x14ac:dyDescent="0.25">
      <c r="A16" s="21" t="s">
        <v>7</v>
      </c>
      <c r="B16" s="15"/>
      <c r="C16" s="41">
        <v>44118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40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</row>
    <row r="17" spans="1:135" x14ac:dyDescent="0.25">
      <c r="A17" s="21" t="s">
        <v>8</v>
      </c>
      <c r="B17" s="15"/>
      <c r="C17" s="41">
        <v>44341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39"/>
      <c r="BL17" s="39"/>
      <c r="BM17" s="39"/>
      <c r="BN17" s="39"/>
      <c r="BO17" s="39"/>
      <c r="BP17" s="39"/>
      <c r="BQ17" s="40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</row>
    <row r="18" spans="1:135" x14ac:dyDescent="0.25">
      <c r="A18" s="21" t="s">
        <v>9</v>
      </c>
      <c r="B18" s="15"/>
      <c r="C18" s="28">
        <v>44896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9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</row>
    <row r="19" spans="1:135" x14ac:dyDescent="0.25">
      <c r="A19" s="23" t="s">
        <v>11</v>
      </c>
      <c r="B19" s="15"/>
      <c r="C19" s="6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</row>
    <row r="20" spans="1:135" x14ac:dyDescent="0.25">
      <c r="A20" s="22" t="s">
        <v>12</v>
      </c>
      <c r="B20" s="24">
        <v>1437751581.0899999</v>
      </c>
      <c r="C20" s="28">
        <v>44713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</row>
    <row r="21" spans="1:135" x14ac:dyDescent="0.25">
      <c r="A21" s="22" t="s">
        <v>30</v>
      </c>
      <c r="B21" s="74">
        <v>32510113.724184595</v>
      </c>
      <c r="C21" s="28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42"/>
      <c r="CF21" s="42"/>
      <c r="CG21" s="42"/>
      <c r="CH21" s="42"/>
      <c r="CI21" s="42"/>
      <c r="CJ21" s="42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</row>
    <row r="22" spans="1:135" x14ac:dyDescent="0.25">
      <c r="A22" s="22" t="s">
        <v>31</v>
      </c>
      <c r="B22" s="74">
        <v>775321764.87453341</v>
      </c>
      <c r="C22" s="28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9"/>
      <c r="CF22" s="9"/>
      <c r="CG22" s="9"/>
      <c r="CH22" s="9"/>
      <c r="CI22" s="9"/>
      <c r="CJ22" s="9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</row>
    <row r="23" spans="1:135" x14ac:dyDescent="0.25">
      <c r="A23" s="22" t="s">
        <v>32</v>
      </c>
      <c r="B23" s="74">
        <v>163340157.22103566</v>
      </c>
      <c r="C23" s="28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9"/>
      <c r="CF23" s="9"/>
      <c r="CG23" s="9"/>
      <c r="CH23" s="9"/>
      <c r="CI23" s="9"/>
      <c r="CJ23" s="9"/>
      <c r="CK23" s="55"/>
      <c r="CL23" s="55"/>
      <c r="CM23" s="55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</row>
    <row r="24" spans="1:135" x14ac:dyDescent="0.25">
      <c r="A24" s="22" t="s">
        <v>33</v>
      </c>
      <c r="B24" s="74">
        <v>123907706.54151751</v>
      </c>
      <c r="C24" s="28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9"/>
      <c r="CF24" s="9"/>
      <c r="CG24" s="9"/>
      <c r="CH24" s="9"/>
      <c r="CI24" s="9"/>
      <c r="CJ24" s="9"/>
      <c r="CK24" s="55"/>
      <c r="CL24" s="55"/>
      <c r="CM24" s="55"/>
      <c r="CN24" s="55"/>
      <c r="CO24" s="55"/>
      <c r="CP24" s="55"/>
      <c r="CQ24" s="55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</row>
    <row r="25" spans="1:135" x14ac:dyDescent="0.25">
      <c r="A25" s="22" t="s">
        <v>34</v>
      </c>
      <c r="B25" s="74">
        <v>150558020.45746061</v>
      </c>
      <c r="C25" s="28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9"/>
      <c r="CF25" s="9"/>
      <c r="CG25" s="9"/>
      <c r="CH25" s="9"/>
      <c r="CI25" s="9"/>
      <c r="CJ25" s="9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  <c r="DN25" s="55"/>
      <c r="DO25" s="55"/>
      <c r="DP25" s="55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</row>
    <row r="26" spans="1:135" ht="30" x14ac:dyDescent="0.25">
      <c r="A26" s="22" t="s">
        <v>35</v>
      </c>
      <c r="B26" s="71">
        <f>B20-B21-B22-B23-B24-B25</f>
        <v>192113818.27126822</v>
      </c>
      <c r="C26" s="28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9"/>
      <c r="CF26" s="9"/>
      <c r="CG26" s="9"/>
      <c r="CH26" s="9"/>
      <c r="CI26" s="9"/>
      <c r="CJ26" s="9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</row>
    <row r="27" spans="1:135" x14ac:dyDescent="0.25">
      <c r="A27" s="22" t="s">
        <v>13</v>
      </c>
      <c r="B27" s="24">
        <v>1742269674.3599999</v>
      </c>
      <c r="C27" s="28">
        <v>44713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</row>
    <row r="28" spans="1:135" x14ac:dyDescent="0.25">
      <c r="A28" s="22" t="s">
        <v>30</v>
      </c>
      <c r="B28" s="75">
        <v>39093545.722739317</v>
      </c>
      <c r="C28" s="28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42"/>
      <c r="CF28" s="42"/>
      <c r="CG28" s="42"/>
      <c r="CH28" s="42"/>
      <c r="CI28" s="42"/>
      <c r="CJ28" s="42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</row>
    <row r="29" spans="1:135" x14ac:dyDescent="0.25">
      <c r="A29" s="22" t="s">
        <v>31</v>
      </c>
      <c r="B29" s="75">
        <v>943429969.46087408</v>
      </c>
      <c r="C29" s="28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9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</row>
    <row r="30" spans="1:135" x14ac:dyDescent="0.25">
      <c r="A30" s="22" t="s">
        <v>32</v>
      </c>
      <c r="B30" s="75">
        <v>168044919.45521507</v>
      </c>
      <c r="C30" s="28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9"/>
      <c r="CK30" s="55"/>
      <c r="CL30" s="55"/>
      <c r="CM30" s="55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</row>
    <row r="31" spans="1:135" x14ac:dyDescent="0.25">
      <c r="A31" s="22" t="s">
        <v>33</v>
      </c>
      <c r="B31" s="75">
        <v>144922407.35520378</v>
      </c>
      <c r="C31" s="28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9"/>
      <c r="CK31" s="55"/>
      <c r="CL31" s="55"/>
      <c r="CM31" s="55"/>
      <c r="CN31" s="55"/>
      <c r="CO31" s="55"/>
      <c r="CP31" s="55"/>
      <c r="CQ31" s="55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</row>
    <row r="32" spans="1:135" x14ac:dyDescent="0.25">
      <c r="A32" s="22" t="s">
        <v>34</v>
      </c>
      <c r="B32" s="75">
        <v>212397614.90304977</v>
      </c>
      <c r="C32" s="28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9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  <c r="CY32" s="55"/>
      <c r="CZ32" s="55"/>
      <c r="DA32" s="55"/>
      <c r="DB32" s="55"/>
      <c r="DC32" s="55"/>
      <c r="DD32" s="55"/>
      <c r="DE32" s="55"/>
      <c r="DF32" s="55"/>
      <c r="DG32" s="55"/>
      <c r="DH32" s="55"/>
      <c r="DI32" s="55"/>
      <c r="DJ32" s="55"/>
      <c r="DK32" s="55"/>
      <c r="DL32" s="55"/>
      <c r="DM32" s="55"/>
      <c r="DN32" s="55"/>
      <c r="DO32" s="55"/>
      <c r="DP32" s="55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</row>
    <row r="33" spans="1:135" ht="30" x14ac:dyDescent="0.25">
      <c r="A33" s="22" t="s">
        <v>35</v>
      </c>
      <c r="B33" s="71">
        <f>B27-B28-B29-B30-B31-B32</f>
        <v>234381217.46291798</v>
      </c>
      <c r="C33" s="28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9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</row>
    <row r="34" spans="1:135" x14ac:dyDescent="0.25">
      <c r="A34" s="22" t="s">
        <v>14</v>
      </c>
      <c r="B34" s="24">
        <v>1445386706.4000001</v>
      </c>
      <c r="C34" s="28">
        <v>44927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9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</row>
    <row r="35" spans="1:135" x14ac:dyDescent="0.25">
      <c r="A35" s="22" t="s">
        <v>30</v>
      </c>
      <c r="B35" s="75">
        <v>30437861.411363602</v>
      </c>
      <c r="C35" s="28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9"/>
      <c r="CK35" s="42"/>
      <c r="CL35" s="42"/>
      <c r="CM35" s="42"/>
      <c r="CN35" s="42"/>
      <c r="CO35" s="42"/>
      <c r="CP35" s="42"/>
      <c r="CQ35" s="55"/>
      <c r="CR35" s="55"/>
      <c r="CS35" s="55"/>
      <c r="CT35" s="55"/>
      <c r="CU35" s="55"/>
      <c r="CV35" s="55"/>
      <c r="CW35" s="55"/>
      <c r="CX35" s="55"/>
      <c r="CY35" s="55"/>
      <c r="CZ35" s="55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5"/>
      <c r="DP35" s="55"/>
      <c r="DQ35" s="55"/>
      <c r="DR35" s="55"/>
      <c r="DS35" s="55"/>
      <c r="DT35" s="55"/>
      <c r="DU35" s="55"/>
      <c r="DV35" s="55"/>
      <c r="DW35" s="55"/>
      <c r="DX35" s="55"/>
      <c r="DY35" s="55"/>
      <c r="DZ35" s="55"/>
      <c r="EA35" s="55"/>
      <c r="EB35" s="55"/>
      <c r="EC35" s="55"/>
      <c r="ED35" s="55"/>
      <c r="EE35" s="55"/>
    </row>
    <row r="36" spans="1:135" x14ac:dyDescent="0.25">
      <c r="A36" s="22" t="s">
        <v>31</v>
      </c>
      <c r="B36" s="75">
        <v>619769972.41196442</v>
      </c>
      <c r="C36" s="28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9"/>
      <c r="CK36" s="9"/>
      <c r="CL36" s="55"/>
      <c r="CM36" s="55"/>
      <c r="CN36" s="55"/>
      <c r="CO36" s="55"/>
      <c r="CP36" s="55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</row>
    <row r="37" spans="1:135" x14ac:dyDescent="0.25">
      <c r="A37" s="22" t="s">
        <v>32</v>
      </c>
      <c r="B37" s="75">
        <v>254052984.76199809</v>
      </c>
      <c r="C37" s="28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9"/>
      <c r="CK37" s="9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</row>
    <row r="38" spans="1:135" x14ac:dyDescent="0.25">
      <c r="A38" s="22" t="s">
        <v>33</v>
      </c>
      <c r="B38" s="75">
        <v>78455792.042444587</v>
      </c>
      <c r="C38" s="28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9"/>
      <c r="CK38" s="9"/>
      <c r="CL38" s="55"/>
      <c r="CM38" s="55"/>
      <c r="CN38" s="55"/>
      <c r="CO38" s="55"/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/>
      <c r="DM38" s="55"/>
      <c r="DN38" s="55"/>
      <c r="DO38" s="55"/>
      <c r="DP38" s="55"/>
      <c r="DQ38" s="55"/>
      <c r="DR38" s="55"/>
      <c r="DS38" s="55"/>
      <c r="DT38" s="55"/>
      <c r="DU38" s="55"/>
      <c r="DV38" s="42"/>
      <c r="DW38" s="42"/>
      <c r="DX38" s="42"/>
      <c r="DY38" s="42"/>
      <c r="DZ38" s="42"/>
      <c r="EA38" s="42"/>
      <c r="EB38" s="42"/>
      <c r="EC38" s="42"/>
      <c r="ED38" s="42"/>
      <c r="EE38" s="42"/>
    </row>
    <row r="39" spans="1:135" x14ac:dyDescent="0.25">
      <c r="A39" s="22" t="s">
        <v>34</v>
      </c>
      <c r="B39" s="75">
        <v>180373081.74916932</v>
      </c>
      <c r="C39" s="28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9"/>
      <c r="CK39" s="9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42"/>
      <c r="DY39" s="42"/>
      <c r="DZ39" s="42"/>
      <c r="EA39" s="42"/>
      <c r="EB39" s="42"/>
      <c r="EC39" s="42"/>
      <c r="ED39" s="42"/>
      <c r="EE39" s="42"/>
    </row>
    <row r="40" spans="1:135" ht="30" x14ac:dyDescent="0.25">
      <c r="A40" s="22" t="s">
        <v>35</v>
      </c>
      <c r="B40" s="71">
        <f>B34-B35-B36-B37-B38-B39</f>
        <v>282297014.02306008</v>
      </c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9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</row>
    <row r="41" spans="1:135" x14ac:dyDescent="0.25">
      <c r="A41" s="43" t="s">
        <v>15</v>
      </c>
      <c r="B41" s="72">
        <v>2471694414.1900001</v>
      </c>
      <c r="C41" s="45">
        <v>44927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</row>
    <row r="42" spans="1:135" x14ac:dyDescent="0.25">
      <c r="A42" s="43" t="s">
        <v>30</v>
      </c>
      <c r="B42" s="75">
        <v>54812214.425626829</v>
      </c>
      <c r="C42" s="45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42"/>
      <c r="CL42" s="42"/>
      <c r="CM42" s="42"/>
      <c r="CN42" s="42"/>
      <c r="CO42" s="42"/>
      <c r="CP42" s="42"/>
      <c r="CQ42" s="55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</row>
    <row r="43" spans="1:135" x14ac:dyDescent="0.25">
      <c r="A43" s="43" t="s">
        <v>31</v>
      </c>
      <c r="B43" s="75">
        <v>1539623901.4048648</v>
      </c>
      <c r="C43" s="45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</row>
    <row r="44" spans="1:135" x14ac:dyDescent="0.25">
      <c r="A44" s="43" t="s">
        <v>32</v>
      </c>
      <c r="B44" s="75">
        <v>137731402.01308751</v>
      </c>
      <c r="C44" s="45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</row>
    <row r="45" spans="1:135" x14ac:dyDescent="0.25">
      <c r="A45" s="43" t="s">
        <v>33</v>
      </c>
      <c r="B45" s="75">
        <v>150482959.38186964</v>
      </c>
      <c r="C45" s="45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42"/>
      <c r="DW45" s="42"/>
      <c r="DX45" s="42"/>
      <c r="DY45" s="42"/>
      <c r="DZ45" s="42"/>
      <c r="EA45" s="42"/>
      <c r="EB45" s="42"/>
      <c r="EC45" s="42"/>
      <c r="ED45" s="42"/>
      <c r="EE45" s="42"/>
    </row>
    <row r="46" spans="1:135" x14ac:dyDescent="0.25">
      <c r="A46" s="43" t="s">
        <v>34</v>
      </c>
      <c r="B46" s="75">
        <v>251390384.2152006</v>
      </c>
      <c r="C46" s="45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42"/>
      <c r="DY46" s="42"/>
      <c r="DZ46" s="42"/>
      <c r="EA46" s="42"/>
      <c r="EB46" s="42"/>
      <c r="EC46" s="42"/>
      <c r="ED46" s="42"/>
      <c r="EE46" s="42"/>
    </row>
    <row r="47" spans="1:135" ht="30" x14ac:dyDescent="0.25">
      <c r="A47" s="22" t="s">
        <v>35</v>
      </c>
      <c r="B47" s="73">
        <f>B41-B42-B43-B44-B45-B46</f>
        <v>337653552.74935073</v>
      </c>
      <c r="C47" s="45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</row>
    <row r="48" spans="1:135" s="61" customFormat="1" ht="18.75" x14ac:dyDescent="0.25">
      <c r="A48" s="56" t="s">
        <v>17</v>
      </c>
      <c r="B48" s="57"/>
      <c r="C48" s="57"/>
      <c r="D48" s="58"/>
      <c r="E48" s="58"/>
      <c r="F48" s="58"/>
      <c r="G48" s="58"/>
      <c r="H48" s="58"/>
      <c r="I48" s="58"/>
      <c r="J48" s="58"/>
      <c r="K48" s="58"/>
      <c r="L48" s="58"/>
      <c r="M48" s="59"/>
      <c r="N48" s="59"/>
      <c r="O48" s="59"/>
      <c r="P48" s="59"/>
      <c r="Q48" s="59"/>
      <c r="R48" s="59"/>
      <c r="S48" s="59"/>
      <c r="T48" s="59"/>
      <c r="U48" s="59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</row>
    <row r="49" spans="1:135" x14ac:dyDescent="0.25">
      <c r="A49" s="18" t="s">
        <v>1</v>
      </c>
      <c r="B49" s="32">
        <v>4558201.03</v>
      </c>
      <c r="C49" s="46"/>
      <c r="D49" s="2"/>
      <c r="E49" s="2"/>
      <c r="F49" s="2"/>
      <c r="G49" s="2"/>
      <c r="H49" s="2"/>
      <c r="I49" s="2"/>
      <c r="J49" s="2"/>
      <c r="K49" s="2"/>
      <c r="L49" s="2"/>
      <c r="M49" s="16"/>
      <c r="N49" s="47"/>
      <c r="O49" s="47"/>
      <c r="P49" s="16"/>
      <c r="Q49" s="16"/>
      <c r="R49" s="16"/>
      <c r="S49" s="16"/>
      <c r="T49" s="16"/>
      <c r="U49" s="1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</row>
    <row r="50" spans="1:135" x14ac:dyDescent="0.25">
      <c r="A50" s="19" t="s">
        <v>2</v>
      </c>
      <c r="B50" s="2"/>
      <c r="C50" s="46">
        <v>42851</v>
      </c>
      <c r="D50" s="2"/>
      <c r="E50" s="2"/>
      <c r="F50" s="2"/>
      <c r="G50" s="2"/>
      <c r="H50" s="2"/>
      <c r="I50" s="2"/>
      <c r="J50" s="2"/>
      <c r="K50" s="2"/>
      <c r="L50" s="2"/>
      <c r="M50" s="16"/>
      <c r="N50" s="16"/>
      <c r="O50" s="47"/>
      <c r="P50" s="16"/>
      <c r="Q50" s="16"/>
      <c r="R50" s="16"/>
      <c r="S50" s="16"/>
      <c r="T50" s="1"/>
      <c r="U50" s="1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9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</row>
    <row r="51" spans="1:135" x14ac:dyDescent="0.25">
      <c r="A51" s="19" t="s">
        <v>3</v>
      </c>
      <c r="B51" s="6"/>
      <c r="C51" s="29">
        <v>44317</v>
      </c>
      <c r="D51" s="2"/>
      <c r="E51" s="2"/>
      <c r="F51" s="2"/>
      <c r="G51" s="2"/>
      <c r="H51" s="2"/>
      <c r="I51" s="2"/>
      <c r="J51" s="2"/>
      <c r="K51" s="2"/>
      <c r="L51" s="2"/>
      <c r="M51" s="16"/>
      <c r="N51" s="16"/>
      <c r="O51" s="47"/>
      <c r="P51" s="16"/>
      <c r="Q51" s="16"/>
      <c r="R51" s="16"/>
      <c r="S51" s="16"/>
      <c r="T51" s="1"/>
      <c r="U51" s="1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</row>
    <row r="52" spans="1:135" x14ac:dyDescent="0.25">
      <c r="A52" s="5" t="s">
        <v>4</v>
      </c>
      <c r="B52" s="16"/>
      <c r="C52" s="29">
        <v>44317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6"/>
      <c r="R52" s="16"/>
      <c r="S52" s="16"/>
      <c r="T52" s="1"/>
      <c r="U52" s="1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</row>
    <row r="53" spans="1:135" x14ac:dyDescent="0.25">
      <c r="A53" s="5" t="s">
        <v>5</v>
      </c>
      <c r="B53" s="16"/>
      <c r="C53" s="30">
        <v>44409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6"/>
      <c r="R53" s="16"/>
      <c r="S53" s="16"/>
      <c r="T53" s="1"/>
      <c r="U53" s="1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</row>
    <row r="54" spans="1:135" x14ac:dyDescent="0.25">
      <c r="A54" s="5" t="s">
        <v>6</v>
      </c>
      <c r="B54" s="16"/>
      <c r="C54" s="30">
        <v>44531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6"/>
      <c r="R54" s="16"/>
      <c r="S54" s="16"/>
      <c r="T54" s="1"/>
      <c r="U54" s="1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</row>
    <row r="55" spans="1:135" ht="30" x14ac:dyDescent="0.25">
      <c r="A55" s="20" t="s">
        <v>10</v>
      </c>
      <c r="B55" s="16"/>
      <c r="C55" s="16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6"/>
      <c r="R55" s="16"/>
      <c r="S55" s="16"/>
      <c r="T55" s="16"/>
      <c r="U55" s="1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</row>
    <row r="56" spans="1:135" x14ac:dyDescent="0.25">
      <c r="A56" s="21" t="s">
        <v>7</v>
      </c>
      <c r="B56" s="6"/>
      <c r="C56" s="30">
        <v>44348</v>
      </c>
      <c r="D56" s="16"/>
      <c r="E56" s="16"/>
      <c r="F56" s="16"/>
      <c r="G56" s="4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39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</row>
    <row r="57" spans="1:135" x14ac:dyDescent="0.25">
      <c r="A57" s="21" t="s">
        <v>8</v>
      </c>
      <c r="B57" s="6"/>
      <c r="C57" s="54">
        <v>44743</v>
      </c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</row>
    <row r="58" spans="1:135" s="10" customFormat="1" x14ac:dyDescent="0.25">
      <c r="A58" s="21" t="s">
        <v>9</v>
      </c>
      <c r="B58" s="14"/>
      <c r="C58" s="31">
        <v>44774</v>
      </c>
      <c r="D58" s="6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</row>
    <row r="59" spans="1:135" s="10" customFormat="1" x14ac:dyDescent="0.25">
      <c r="A59" s="23" t="s">
        <v>11</v>
      </c>
      <c r="B59" s="12"/>
      <c r="C59" s="12"/>
      <c r="D59" s="14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</row>
    <row r="60" spans="1:135" x14ac:dyDescent="0.25">
      <c r="A60" s="22" t="s">
        <v>24</v>
      </c>
      <c r="B60" s="24">
        <v>1583485947.7100248</v>
      </c>
      <c r="C60" s="28">
        <v>44805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</row>
    <row r="61" spans="1:135" x14ac:dyDescent="0.25">
      <c r="A61" s="22" t="s">
        <v>30</v>
      </c>
      <c r="B61" s="24">
        <v>24979197.861158811</v>
      </c>
      <c r="C61" s="28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</row>
    <row r="62" spans="1:135" x14ac:dyDescent="0.25">
      <c r="A62" s="22" t="s">
        <v>31</v>
      </c>
      <c r="B62" s="24">
        <f>'[1]Calendar PNRR simplificat'!$B$40+'[1]Calendar PNRR simplificat'!$B$41+'[1]Calendar PNRR simplificat'!$B$43+'[1]Calendar PNRR simplificat'!$B$44</f>
        <v>396151571.37059534</v>
      </c>
      <c r="C62" s="28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9"/>
      <c r="CH62" s="9"/>
      <c r="CI62" s="9"/>
      <c r="CJ62" s="9"/>
      <c r="CK62" s="9"/>
      <c r="CL62" s="9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</row>
    <row r="63" spans="1:135" x14ac:dyDescent="0.25">
      <c r="A63" s="22" t="s">
        <v>32</v>
      </c>
      <c r="B63" s="24">
        <f>'[1]Calendar PNRR simplificat'!$B$39</f>
        <v>308132770</v>
      </c>
      <c r="C63" s="28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55"/>
      <c r="CH63" s="55"/>
      <c r="CI63" s="55"/>
      <c r="CJ63" s="55"/>
      <c r="CK63" s="55"/>
      <c r="CL63" s="55"/>
      <c r="CM63" s="55"/>
      <c r="CN63" s="55"/>
      <c r="CO63" s="55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</row>
    <row r="64" spans="1:135" x14ac:dyDescent="0.25">
      <c r="A64" s="22" t="s">
        <v>33</v>
      </c>
      <c r="B64" s="24">
        <f>'[1]Calendar PNRR simplificat'!$B$46</f>
        <v>104137840.110579</v>
      </c>
      <c r="C64" s="28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55"/>
      <c r="CH64" s="55"/>
      <c r="CI64" s="55"/>
      <c r="CJ64" s="55"/>
      <c r="CK64" s="55"/>
      <c r="CL64" s="55"/>
      <c r="CM64" s="55"/>
      <c r="CN64" s="55"/>
      <c r="CO64" s="55"/>
      <c r="CP64" s="55"/>
      <c r="CQ64" s="55"/>
      <c r="CR64" s="55"/>
      <c r="CS64" s="55"/>
      <c r="CT64" s="55"/>
      <c r="CU64" s="55"/>
      <c r="CV64" s="55"/>
      <c r="CW64" s="55"/>
      <c r="CX64" s="55"/>
      <c r="CY64" s="55"/>
      <c r="CZ64" s="55"/>
      <c r="DA64" s="55"/>
      <c r="DB64" s="55"/>
      <c r="DC64" s="55"/>
      <c r="DD64" s="55"/>
      <c r="DE64" s="55"/>
      <c r="DF64" s="55"/>
      <c r="DG64" s="55"/>
      <c r="DH64" s="55"/>
      <c r="DI64" s="55"/>
      <c r="DJ64" s="55"/>
      <c r="DK64" s="55"/>
      <c r="DL64" s="55"/>
      <c r="DM64" s="55"/>
      <c r="DN64" s="55"/>
      <c r="DO64" s="55"/>
      <c r="DP64" s="55"/>
      <c r="DQ64" s="55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</row>
    <row r="65" spans="1:135" x14ac:dyDescent="0.25">
      <c r="A65" s="22" t="s">
        <v>34</v>
      </c>
      <c r="B65" s="24">
        <f>'[1]Calendar PNRR simplificat'!$B$47+'[1]Calendar PNRR simplificat'!$B$48</f>
        <v>256695186</v>
      </c>
      <c r="C65" s="28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55"/>
      <c r="CH65" s="55"/>
      <c r="CI65" s="55"/>
      <c r="CJ65" s="55"/>
      <c r="CK65" s="55"/>
      <c r="CL65" s="55"/>
      <c r="CM65" s="55"/>
      <c r="CN65" s="55"/>
      <c r="CO65" s="55"/>
      <c r="CP65" s="55"/>
      <c r="CQ65" s="55"/>
      <c r="CR65" s="55"/>
      <c r="CS65" s="55"/>
      <c r="CT65" s="55"/>
      <c r="CU65" s="55"/>
      <c r="CV65" s="55"/>
      <c r="CW65" s="55"/>
      <c r="CX65" s="55"/>
      <c r="CY65" s="55"/>
      <c r="CZ65" s="55"/>
      <c r="DA65" s="55"/>
      <c r="DB65" s="55"/>
      <c r="DC65" s="55"/>
      <c r="DD65" s="55"/>
      <c r="DE65" s="55"/>
      <c r="DF65" s="55"/>
      <c r="DG65" s="55"/>
      <c r="DH65" s="55"/>
      <c r="DI65" s="55"/>
      <c r="DJ65" s="55"/>
      <c r="DK65" s="55"/>
      <c r="DL65" s="55"/>
      <c r="DM65" s="55"/>
      <c r="DN65" s="55"/>
      <c r="DO65" s="55"/>
      <c r="DP65" s="55"/>
      <c r="DQ65" s="55"/>
      <c r="DR65" s="55"/>
      <c r="DS65" s="55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</row>
    <row r="66" spans="1:135" ht="30" x14ac:dyDescent="0.25">
      <c r="A66" s="22" t="s">
        <v>35</v>
      </c>
      <c r="B66" s="24">
        <f>B60-B62-B63-B64-B65</f>
        <v>518368580.22885036</v>
      </c>
      <c r="C66" s="28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</row>
    <row r="67" spans="1:135" x14ac:dyDescent="0.25">
      <c r="A67" s="22" t="s">
        <v>25</v>
      </c>
      <c r="B67" s="27">
        <v>1591625938.2932551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</row>
    <row r="68" spans="1:135" x14ac:dyDescent="0.25">
      <c r="A68" s="22" t="s">
        <v>30</v>
      </c>
      <c r="B68" s="68">
        <v>23858795.70669923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</row>
    <row r="69" spans="1:135" x14ac:dyDescent="0.25">
      <c r="A69" s="22" t="s">
        <v>31</v>
      </c>
      <c r="B69" s="27">
        <f>'[1]Calendar PNRR simplificat'!$B$56+'[1]Calendar PNRR simplificat'!$B$57+'[1]Calendar PNRR simplificat'!$B$58+'[1]Calendar PNRR simplificat'!$B$59+'[1]Calendar PNRR simplificat'!$B$60+'[1]Calendar PNRR simplificat'!$B$61</f>
        <v>454401266.37656665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9"/>
      <c r="CH69" s="9"/>
      <c r="CI69" s="9"/>
      <c r="CJ69" s="9"/>
      <c r="CK69" s="9"/>
      <c r="CL69" s="9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</row>
    <row r="70" spans="1:135" x14ac:dyDescent="0.25">
      <c r="A70" s="22" t="s">
        <v>32</v>
      </c>
      <c r="B70" s="27">
        <f>'[1]Calendar PNRR simplificat'!$B$55</f>
        <v>282474555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55"/>
      <c r="CH70" s="55"/>
      <c r="CI70" s="55"/>
      <c r="CJ70" s="55"/>
      <c r="CK70" s="55"/>
      <c r="CL70" s="55"/>
      <c r="CM70" s="55"/>
      <c r="CN70" s="55"/>
      <c r="CO70" s="55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</row>
    <row r="71" spans="1:135" x14ac:dyDescent="0.25">
      <c r="A71" s="22" t="s">
        <v>33</v>
      </c>
      <c r="B71" s="27">
        <f>'[1]Calendar PNRR simplificat'!$B$62</f>
        <v>118988594.966142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55"/>
      <c r="CH71" s="55"/>
      <c r="CI71" s="55"/>
      <c r="CJ71" s="55"/>
      <c r="CK71" s="55"/>
      <c r="CL71" s="55"/>
      <c r="CM71" s="55"/>
      <c r="CN71" s="55"/>
      <c r="CO71" s="55"/>
      <c r="CP71" s="55"/>
      <c r="CQ71" s="55"/>
      <c r="CR71" s="55"/>
      <c r="CS71" s="55"/>
      <c r="CT71" s="55"/>
      <c r="CU71" s="55"/>
      <c r="CV71" s="55"/>
      <c r="CW71" s="55"/>
      <c r="CX71" s="55"/>
      <c r="CY71" s="55"/>
      <c r="CZ71" s="55"/>
      <c r="DA71" s="55"/>
      <c r="DB71" s="55"/>
      <c r="DC71" s="55"/>
      <c r="DD71" s="55"/>
      <c r="DE71" s="55"/>
      <c r="DF71" s="55"/>
      <c r="DG71" s="55"/>
      <c r="DH71" s="55"/>
      <c r="DI71" s="55"/>
      <c r="DJ71" s="55"/>
      <c r="DK71" s="55"/>
      <c r="DL71" s="55"/>
      <c r="DM71" s="55"/>
      <c r="DN71" s="55"/>
      <c r="DO71" s="55"/>
      <c r="DP71" s="55"/>
      <c r="DQ71" s="55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</row>
    <row r="72" spans="1:135" x14ac:dyDescent="0.25">
      <c r="A72" s="22" t="s">
        <v>34</v>
      </c>
      <c r="B72" s="27">
        <f>'[1]Calendar PNRR simplificat'!$B$63+'[1]Calendar PNRR simplificat'!$B$64</f>
        <v>268697572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55"/>
      <c r="CH72" s="55"/>
      <c r="CI72" s="55"/>
      <c r="CJ72" s="55"/>
      <c r="CK72" s="55"/>
      <c r="CL72" s="55"/>
      <c r="CM72" s="55"/>
      <c r="CN72" s="55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  <c r="DA72" s="55"/>
      <c r="DB72" s="55"/>
      <c r="DC72" s="55"/>
      <c r="DD72" s="55"/>
      <c r="DE72" s="55"/>
      <c r="DF72" s="55"/>
      <c r="DG72" s="55"/>
      <c r="DH72" s="55"/>
      <c r="DI72" s="55"/>
      <c r="DJ72" s="55"/>
      <c r="DK72" s="55"/>
      <c r="DL72" s="55"/>
      <c r="DM72" s="55"/>
      <c r="DN72" s="55"/>
      <c r="DO72" s="55"/>
      <c r="DP72" s="55"/>
      <c r="DQ72" s="55"/>
      <c r="DR72" s="55"/>
      <c r="DS72" s="55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</row>
    <row r="73" spans="1:135" ht="30" x14ac:dyDescent="0.25">
      <c r="A73" s="22" t="s">
        <v>35</v>
      </c>
      <c r="B73" s="27">
        <f>B67-B68-B69-B70-B71-B72</f>
        <v>443205154.24384737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</row>
    <row r="74" spans="1:135" x14ac:dyDescent="0.25">
      <c r="A74" s="22" t="s">
        <v>26</v>
      </c>
      <c r="B74" s="27">
        <v>2382042763.8293624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</row>
    <row r="75" spans="1:135" x14ac:dyDescent="0.25">
      <c r="A75" s="22" t="s">
        <v>30</v>
      </c>
      <c r="B75" s="68">
        <v>33584877.180621795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</row>
    <row r="76" spans="1:135" x14ac:dyDescent="0.25">
      <c r="A76" s="22" t="s">
        <v>31</v>
      </c>
      <c r="B76" s="27">
        <f>'[1]Calendar PNRR simplificat'!$B$72+'[1]Calendar PNRR simplificat'!$B$73+'[1]Calendar PNRR simplificat'!$B$74+'[1]Calendar PNRR simplificat'!$B$75</f>
        <v>564427958.89999151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9"/>
      <c r="CH76" s="9"/>
      <c r="CI76" s="9"/>
      <c r="CJ76" s="9"/>
      <c r="CK76" s="9"/>
      <c r="CL76" s="9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</row>
    <row r="77" spans="1:135" x14ac:dyDescent="0.25">
      <c r="A77" s="22" t="s">
        <v>32</v>
      </c>
      <c r="B77" s="27">
        <f>'[1]Calendar PNRR simplificat'!$B$71</f>
        <v>282005845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55"/>
      <c r="CH77" s="55"/>
      <c r="CI77" s="55"/>
      <c r="CJ77" s="55"/>
      <c r="CK77" s="55"/>
      <c r="CL77" s="55"/>
      <c r="CM77" s="55"/>
      <c r="CN77" s="55"/>
      <c r="CO77" s="55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</row>
    <row r="78" spans="1:135" x14ac:dyDescent="0.25">
      <c r="A78" s="22" t="s">
        <v>33</v>
      </c>
      <c r="B78" s="27">
        <f>'[1]Calendar PNRR simplificat'!$B$78</f>
        <v>164443630.66899678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55"/>
      <c r="DG78" s="55"/>
      <c r="DH78" s="55"/>
      <c r="DI78" s="55"/>
      <c r="DJ78" s="55"/>
      <c r="DK78" s="55"/>
      <c r="DL78" s="55"/>
      <c r="DM78" s="55"/>
      <c r="DN78" s="55"/>
      <c r="DO78" s="55"/>
      <c r="DP78" s="55"/>
      <c r="DQ78" s="55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</row>
    <row r="79" spans="1:135" x14ac:dyDescent="0.25">
      <c r="A79" s="22" t="s">
        <v>34</v>
      </c>
      <c r="B79" s="27">
        <f>'[1]Calendar PNRR simplificat'!$B$79+'[1]Calendar PNRR simplificat'!$B$80</f>
        <v>505735241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55"/>
      <c r="CH79" s="55"/>
      <c r="CI79" s="55"/>
      <c r="CJ79" s="55"/>
      <c r="CK79" s="55"/>
      <c r="CL79" s="55"/>
      <c r="CM79" s="55"/>
      <c r="CN79" s="55"/>
      <c r="CO79" s="55"/>
      <c r="CP79" s="55"/>
      <c r="CQ79" s="55"/>
      <c r="CR79" s="55"/>
      <c r="CS79" s="55"/>
      <c r="CT79" s="55"/>
      <c r="CU79" s="55"/>
      <c r="CV79" s="55"/>
      <c r="CW79" s="55"/>
      <c r="CX79" s="55"/>
      <c r="CY79" s="55"/>
      <c r="CZ79" s="55"/>
      <c r="DA79" s="55"/>
      <c r="DB79" s="55"/>
      <c r="DC79" s="55"/>
      <c r="DD79" s="55"/>
      <c r="DE79" s="55"/>
      <c r="DF79" s="55"/>
      <c r="DG79" s="55"/>
      <c r="DH79" s="55"/>
      <c r="DI79" s="55"/>
      <c r="DJ79" s="55"/>
      <c r="DK79" s="55"/>
      <c r="DL79" s="55"/>
      <c r="DM79" s="55"/>
      <c r="DN79" s="55"/>
      <c r="DO79" s="55"/>
      <c r="DP79" s="55"/>
      <c r="DQ79" s="55"/>
      <c r="DR79" s="55"/>
      <c r="DS79" s="55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</row>
    <row r="80" spans="1:135" ht="30" x14ac:dyDescent="0.25">
      <c r="A80" s="22" t="s">
        <v>35</v>
      </c>
      <c r="B80" s="27">
        <f>B74-B75-B76-B77-B78-B79</f>
        <v>831845211.07975245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</row>
    <row r="81" spans="1:135" x14ac:dyDescent="0.25">
      <c r="A81" s="50" t="s">
        <v>27</v>
      </c>
      <c r="B81" s="27">
        <v>2518658569.1405029</v>
      </c>
      <c r="C81" s="1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</row>
    <row r="82" spans="1:135" x14ac:dyDescent="0.25">
      <c r="A82" s="43" t="s">
        <v>30</v>
      </c>
      <c r="B82" s="68">
        <v>40000079.779613048</v>
      </c>
      <c r="C82" s="1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</row>
    <row r="83" spans="1:135" x14ac:dyDescent="0.25">
      <c r="A83" s="43" t="s">
        <v>31</v>
      </c>
      <c r="B83" s="27">
        <f>'[1]Calendar PNRR simplificat'!$B$88+'[1]Calendar PNRR simplificat'!$B$89+'[1]Calendar PNRR simplificat'!$B$90+'[1]Calendar PNRR simplificat'!$B$91+'[1]Calendar PNRR simplificat'!$B$92+'[1]Calendar PNRR simplificat'!$B$93</f>
        <v>709488594.1346947</v>
      </c>
      <c r="C83" s="1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9"/>
      <c r="CH83" s="9"/>
      <c r="CI83" s="9"/>
      <c r="CJ83" s="9"/>
      <c r="CK83" s="9"/>
      <c r="CL83" s="9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</row>
    <row r="84" spans="1:135" x14ac:dyDescent="0.25">
      <c r="A84" s="43" t="s">
        <v>32</v>
      </c>
      <c r="B84" s="27">
        <f>'[1]Calendar PNRR simplificat'!$B$87</f>
        <v>549838740</v>
      </c>
      <c r="C84" s="1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55"/>
      <c r="CH84" s="55"/>
      <c r="CI84" s="55"/>
      <c r="CJ84" s="55"/>
      <c r="CK84" s="55"/>
      <c r="CL84" s="55"/>
      <c r="CM84" s="55"/>
      <c r="CN84" s="55"/>
      <c r="CO84" s="55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</row>
    <row r="85" spans="1:135" x14ac:dyDescent="0.25">
      <c r="A85" s="43" t="s">
        <v>33</v>
      </c>
      <c r="B85" s="27">
        <f>'[1]Calendar PNRR simplificat'!$B$94</f>
        <v>172740957.993054</v>
      </c>
      <c r="C85" s="1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55"/>
      <c r="CH85" s="55"/>
      <c r="CI85" s="55"/>
      <c r="CJ85" s="55"/>
      <c r="CK85" s="55"/>
      <c r="CL85" s="55"/>
      <c r="CM85" s="55"/>
      <c r="CN85" s="55"/>
      <c r="CO85" s="55"/>
      <c r="CP85" s="55"/>
      <c r="CQ85" s="55"/>
      <c r="CR85" s="55"/>
      <c r="CS85" s="55"/>
      <c r="CT85" s="55"/>
      <c r="CU85" s="55"/>
      <c r="CV85" s="55"/>
      <c r="CW85" s="55"/>
      <c r="CX85" s="55"/>
      <c r="CY85" s="55"/>
      <c r="CZ85" s="55"/>
      <c r="DA85" s="55"/>
      <c r="DB85" s="55"/>
      <c r="DC85" s="55"/>
      <c r="DD85" s="55"/>
      <c r="DE85" s="55"/>
      <c r="DF85" s="55"/>
      <c r="DG85" s="55"/>
      <c r="DH85" s="55"/>
      <c r="DI85" s="55"/>
      <c r="DJ85" s="55"/>
      <c r="DK85" s="55"/>
      <c r="DL85" s="55"/>
      <c r="DM85" s="55"/>
      <c r="DN85" s="55"/>
      <c r="DO85" s="55"/>
      <c r="DP85" s="55"/>
      <c r="DQ85" s="55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</row>
    <row r="86" spans="1:135" x14ac:dyDescent="0.25">
      <c r="A86" s="43" t="s">
        <v>34</v>
      </c>
      <c r="B86" s="27">
        <f>'[1]Calendar PNRR simplificat'!$B$95+'[1]Calendar PNRR simplificat'!$B$96</f>
        <v>314444592</v>
      </c>
      <c r="C86" s="1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55"/>
      <c r="CH86" s="55"/>
      <c r="CI86" s="55"/>
      <c r="CJ86" s="55"/>
      <c r="CK86" s="55"/>
      <c r="CL86" s="55"/>
      <c r="CM86" s="55"/>
      <c r="CN86" s="55"/>
      <c r="CO86" s="55"/>
      <c r="CP86" s="55"/>
      <c r="CQ86" s="55"/>
      <c r="CR86" s="55"/>
      <c r="CS86" s="55"/>
      <c r="CT86" s="55"/>
      <c r="CU86" s="55"/>
      <c r="CV86" s="55"/>
      <c r="CW86" s="55"/>
      <c r="CX86" s="55"/>
      <c r="CY86" s="55"/>
      <c r="CZ86" s="55"/>
      <c r="DA86" s="55"/>
      <c r="DB86" s="55"/>
      <c r="DC86" s="55"/>
      <c r="DD86" s="55"/>
      <c r="DE86" s="55"/>
      <c r="DF86" s="55"/>
      <c r="DG86" s="55"/>
      <c r="DH86" s="55"/>
      <c r="DI86" s="55"/>
      <c r="DJ86" s="55"/>
      <c r="DK86" s="55"/>
      <c r="DL86" s="55"/>
      <c r="DM86" s="55"/>
      <c r="DN86" s="55"/>
      <c r="DO86" s="55"/>
      <c r="DP86" s="55"/>
      <c r="DQ86" s="55"/>
      <c r="DR86" s="55"/>
      <c r="DS86" s="55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</row>
    <row r="87" spans="1:135" ht="30" x14ac:dyDescent="0.25">
      <c r="A87" s="22" t="s">
        <v>35</v>
      </c>
      <c r="B87" s="27">
        <f>B81-B82-B83-B84-B85-B86</f>
        <v>732145605.2331413</v>
      </c>
      <c r="C87" s="1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</row>
    <row r="88" spans="1:135" s="66" customFormat="1" ht="18.75" x14ac:dyDescent="0.3">
      <c r="A88" s="56" t="s">
        <v>18</v>
      </c>
      <c r="B88" s="64"/>
      <c r="C88" s="64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CT88" s="65"/>
      <c r="CU88" s="65"/>
      <c r="CV88" s="65"/>
      <c r="CW88" s="65"/>
      <c r="CX88" s="65"/>
      <c r="CY88" s="65"/>
      <c r="CZ88" s="65"/>
      <c r="DA88" s="65"/>
      <c r="DB88" s="65"/>
      <c r="DC88" s="65"/>
      <c r="DD88" s="65"/>
      <c r="DE88" s="65"/>
      <c r="DF88" s="65"/>
      <c r="DG88" s="65"/>
      <c r="DH88" s="65"/>
      <c r="DI88" s="65"/>
      <c r="DJ88" s="65"/>
      <c r="DK88" s="65"/>
      <c r="DL88" s="65"/>
      <c r="DM88" s="65"/>
      <c r="DN88" s="65"/>
      <c r="DO88" s="65"/>
      <c r="DP88" s="65"/>
      <c r="DQ88" s="65"/>
      <c r="DR88" s="65"/>
      <c r="DS88" s="65"/>
      <c r="DT88" s="65"/>
      <c r="DU88" s="65"/>
      <c r="DV88" s="65"/>
      <c r="DW88" s="65"/>
      <c r="DX88" s="65"/>
      <c r="DY88" s="65"/>
      <c r="DZ88" s="65"/>
      <c r="EA88" s="65"/>
      <c r="EB88" s="65"/>
      <c r="EC88" s="65"/>
      <c r="ED88" s="65"/>
      <c r="EE88" s="65"/>
    </row>
    <row r="89" spans="1:135" x14ac:dyDescent="0.25">
      <c r="A89" s="18" t="s">
        <v>1</v>
      </c>
      <c r="B89" s="27">
        <v>12023503.800000001</v>
      </c>
      <c r="C89" s="1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</row>
    <row r="90" spans="1:135" x14ac:dyDescent="0.25">
      <c r="A90" s="18" t="s">
        <v>29</v>
      </c>
      <c r="B90" s="27"/>
      <c r="C90" s="30">
        <v>44317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3"/>
      <c r="BS90" s="3"/>
      <c r="BT90" s="3"/>
      <c r="BU90" s="3"/>
      <c r="BV90" s="3"/>
      <c r="BW90" s="3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</row>
    <row r="91" spans="1:135" x14ac:dyDescent="0.25">
      <c r="A91" s="19" t="s">
        <v>2</v>
      </c>
      <c r="B91" s="16"/>
      <c r="C91" s="30">
        <v>44531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</row>
    <row r="92" spans="1:135" x14ac:dyDescent="0.25">
      <c r="A92" s="19" t="s">
        <v>3</v>
      </c>
      <c r="B92" s="16"/>
      <c r="C92" s="30">
        <v>44805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9"/>
      <c r="BV92" s="9"/>
      <c r="BW92" s="6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</row>
    <row r="93" spans="1:135" x14ac:dyDescent="0.25">
      <c r="A93" s="5" t="s">
        <v>4</v>
      </c>
      <c r="B93" s="16"/>
      <c r="C93" s="30">
        <v>44805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9"/>
      <c r="BV93" s="9"/>
      <c r="BW93" s="6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</row>
    <row r="94" spans="1:135" x14ac:dyDescent="0.25">
      <c r="A94" s="5" t="s">
        <v>5</v>
      </c>
      <c r="B94" s="16"/>
      <c r="C94" s="30">
        <v>44866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</row>
    <row r="95" spans="1:135" x14ac:dyDescent="0.25">
      <c r="A95" s="5" t="s">
        <v>6</v>
      </c>
      <c r="B95" s="16"/>
      <c r="C95" s="30">
        <v>44986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</row>
    <row r="96" spans="1:135" ht="30" x14ac:dyDescent="0.25">
      <c r="A96" s="20" t="s">
        <v>10</v>
      </c>
      <c r="B96" s="27">
        <v>622775300</v>
      </c>
      <c r="C96" s="1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</row>
    <row r="97" spans="1:135" x14ac:dyDescent="0.25">
      <c r="A97" s="21" t="s">
        <v>7</v>
      </c>
      <c r="B97" s="16"/>
      <c r="C97" s="30">
        <v>44835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39"/>
      <c r="CI97" s="39"/>
      <c r="CJ97" s="39"/>
      <c r="CK97" s="39"/>
      <c r="CL97" s="39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</row>
    <row r="98" spans="1:135" x14ac:dyDescent="0.25">
      <c r="A98" s="21" t="s">
        <v>8</v>
      </c>
      <c r="B98" s="16"/>
      <c r="C98" s="30">
        <v>44986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39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</row>
    <row r="99" spans="1:135" x14ac:dyDescent="0.25">
      <c r="A99" s="21" t="s">
        <v>9</v>
      </c>
      <c r="B99" s="47"/>
      <c r="C99" s="51">
        <v>45017</v>
      </c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39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</row>
    <row r="100" spans="1:135" x14ac:dyDescent="0.25">
      <c r="A100" s="23" t="s">
        <v>11</v>
      </c>
      <c r="B100" s="6"/>
      <c r="C100" s="52">
        <v>45047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6"/>
      <c r="DW100" s="6"/>
      <c r="DX100" s="6"/>
      <c r="DY100" s="6"/>
      <c r="DZ100" s="6"/>
      <c r="EA100" s="6"/>
      <c r="EB100" s="6"/>
      <c r="EC100" s="6"/>
      <c r="ED100" s="6"/>
      <c r="EE100" s="6"/>
    </row>
    <row r="101" spans="1:135" s="66" customFormat="1" ht="18.75" x14ac:dyDescent="0.3">
      <c r="A101" s="67" t="s">
        <v>19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  <c r="BM101" s="65"/>
      <c r="BN101" s="65"/>
      <c r="BO101" s="65"/>
      <c r="BP101" s="65"/>
      <c r="BQ101" s="65"/>
      <c r="BR101" s="65"/>
      <c r="BS101" s="65"/>
      <c r="BT101" s="65"/>
      <c r="BU101" s="65"/>
      <c r="BV101" s="65"/>
      <c r="BW101" s="65"/>
      <c r="BX101" s="65"/>
      <c r="BY101" s="65"/>
      <c r="BZ101" s="65"/>
      <c r="CA101" s="65"/>
      <c r="CB101" s="65"/>
      <c r="CC101" s="65"/>
      <c r="CD101" s="65"/>
      <c r="CE101" s="65"/>
      <c r="CF101" s="65"/>
      <c r="CG101" s="65"/>
      <c r="CH101" s="65"/>
      <c r="CI101" s="65"/>
      <c r="CJ101" s="65"/>
      <c r="CK101" s="65"/>
      <c r="CL101" s="65"/>
      <c r="CM101" s="65"/>
      <c r="CN101" s="65"/>
      <c r="CO101" s="65"/>
      <c r="CP101" s="65"/>
      <c r="CQ101" s="65"/>
      <c r="CR101" s="65"/>
      <c r="CS101" s="65"/>
      <c r="CT101" s="65"/>
      <c r="CU101" s="65"/>
      <c r="CV101" s="65"/>
      <c r="CW101" s="65"/>
      <c r="CX101" s="65"/>
      <c r="CY101" s="65"/>
      <c r="CZ101" s="65"/>
      <c r="DA101" s="65"/>
      <c r="DB101" s="65"/>
      <c r="DC101" s="65"/>
      <c r="DD101" s="65"/>
      <c r="DE101" s="65"/>
      <c r="DF101" s="65"/>
      <c r="DG101" s="65"/>
      <c r="DH101" s="65"/>
      <c r="DI101" s="65"/>
      <c r="DJ101" s="65"/>
      <c r="DK101" s="65"/>
      <c r="DL101" s="65"/>
      <c r="DM101" s="65"/>
      <c r="DN101" s="65"/>
      <c r="DO101" s="65"/>
      <c r="DP101" s="65"/>
      <c r="DQ101" s="65"/>
      <c r="DR101" s="65"/>
      <c r="DS101" s="65"/>
      <c r="DT101" s="65"/>
      <c r="DU101" s="65"/>
      <c r="DV101" s="65"/>
      <c r="DW101" s="65"/>
      <c r="DX101" s="65"/>
      <c r="DY101" s="65"/>
      <c r="DZ101" s="65"/>
      <c r="EA101" s="65"/>
      <c r="EB101" s="65"/>
      <c r="EC101" s="65"/>
      <c r="ED101" s="65"/>
      <c r="EE101" s="65"/>
    </row>
    <row r="102" spans="1:135" x14ac:dyDescent="0.25">
      <c r="A102" s="18" t="s">
        <v>1</v>
      </c>
      <c r="B102" s="53">
        <v>3146831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</row>
    <row r="103" spans="1:135" x14ac:dyDescent="0.25">
      <c r="A103" s="18" t="s">
        <v>29</v>
      </c>
      <c r="B103" s="6"/>
      <c r="C103" s="52">
        <v>44348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3"/>
      <c r="BT103" s="3"/>
      <c r="BU103" s="3"/>
      <c r="BV103" s="3"/>
      <c r="BW103" s="3"/>
      <c r="BX103" s="3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</row>
    <row r="104" spans="1:135" x14ac:dyDescent="0.25">
      <c r="A104" s="19" t="s">
        <v>2</v>
      </c>
      <c r="B104" s="6"/>
      <c r="C104" s="52">
        <v>44562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</row>
    <row r="105" spans="1:135" x14ac:dyDescent="0.25">
      <c r="A105" s="19" t="s">
        <v>3</v>
      </c>
      <c r="B105" s="6"/>
      <c r="C105" s="52">
        <v>44835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</row>
    <row r="106" spans="1:135" x14ac:dyDescent="0.25">
      <c r="A106" s="5" t="s">
        <v>4</v>
      </c>
      <c r="B106" s="6"/>
      <c r="C106" s="52">
        <v>44835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</row>
    <row r="107" spans="1:135" x14ac:dyDescent="0.25">
      <c r="A107" s="5" t="s">
        <v>5</v>
      </c>
      <c r="B107" s="6"/>
      <c r="C107" s="52">
        <v>44896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</row>
    <row r="108" spans="1:135" x14ac:dyDescent="0.25">
      <c r="A108" s="5" t="s">
        <v>6</v>
      </c>
      <c r="B108" s="6"/>
      <c r="C108" s="52">
        <v>45017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</row>
    <row r="109" spans="1:135" ht="30" x14ac:dyDescent="0.25">
      <c r="A109" s="20" t="s">
        <v>10</v>
      </c>
      <c r="B109" s="53">
        <v>265633365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</row>
    <row r="110" spans="1:135" x14ac:dyDescent="0.25">
      <c r="A110" s="21" t="s">
        <v>7</v>
      </c>
      <c r="B110" s="6"/>
      <c r="C110" s="52">
        <v>44866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39"/>
      <c r="CJ110" s="39"/>
      <c r="CK110" s="39"/>
      <c r="CL110" s="39"/>
      <c r="CM110" s="39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</row>
    <row r="111" spans="1:135" x14ac:dyDescent="0.25">
      <c r="A111" s="21" t="s">
        <v>8</v>
      </c>
      <c r="B111" s="6"/>
      <c r="C111" s="52">
        <v>45017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39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</row>
    <row r="112" spans="1:135" x14ac:dyDescent="0.25">
      <c r="A112" s="21" t="s">
        <v>9</v>
      </c>
      <c r="B112" s="6"/>
      <c r="C112" s="52">
        <v>45047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39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</row>
    <row r="113" spans="1:135" x14ac:dyDescent="0.25">
      <c r="A113" s="23" t="s">
        <v>11</v>
      </c>
      <c r="B113" s="6"/>
      <c r="C113" s="52">
        <v>45078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6"/>
      <c r="DX113" s="6"/>
      <c r="DY113" s="6"/>
      <c r="DZ113" s="6"/>
      <c r="EA113" s="6"/>
      <c r="EB113" s="6"/>
      <c r="EC113" s="6"/>
      <c r="ED113" s="6"/>
      <c r="EE113" s="6"/>
    </row>
  </sheetData>
  <mergeCells count="2">
    <mergeCell ref="A1:A2"/>
    <mergeCell ref="B1:B2"/>
  </mergeCells>
  <pageMargins left="0.19685039370078741" right="0.19685039370078741" top="0.74803149606299213" bottom="0.74803149606299213" header="0.31496062992125984" footer="0.31496062992125984"/>
  <pageSetup paperSize="8" scale="37" orientation="landscape" horizontalDpi="300" verticalDpi="300" r:id="rId1"/>
  <headerFooter>
    <oddHeader>&amp;L&amp;"-,Bold"&amp;14Calendar proiecte PNRR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Calendar PNRR simplificat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Costin Enache</dc:creator>
  <cp:lastModifiedBy>BADEA, Manuela</cp:lastModifiedBy>
  <cp:lastPrinted>2021-04-28T09:19:59Z</cp:lastPrinted>
  <dcterms:created xsi:type="dcterms:W3CDTF">2019-01-17T12:19:57Z</dcterms:created>
  <dcterms:modified xsi:type="dcterms:W3CDTF">2021-04-28T14:14:19Z</dcterms:modified>
</cp:coreProperties>
</file>